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N5R7Q9QOIvs63EUay8TR0xwF4upFgvy71RQbI9veiUGV6rn3Gue4c8A9vzDg1/M3l84B2AxW+MBoWWhgDdftA==" workbookSaltValue="dSNid+XF7Vc0cZHKsTMu8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<sst xmlns="http://schemas.openxmlformats.org/spreadsheetml/2006/main" xmlns:r="http://schemas.openxmlformats.org/officeDocument/2006/relationships" count="114" uniqueCount="114">
  <si>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</si>
  <si>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</si>
  <si>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</si>
  <si>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</si>
  <si>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</si>
  <si>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</si>
  <si>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</si>
  <si>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</si>
  <si>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</si>
  <si>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</si>
  <si>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</si>
  <si>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</si>
  <si>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</si>
  <si>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</si>
  <si>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</si>
  <si>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</si>
  <si>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</si>
  <si>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</si>
  <si>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</si>
  <si>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</si>
  <si>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</si>
  <si>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</si>
  <si>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</si>
  <si>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</si>
  <si>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</si>
  <si>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</si>
  <si>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</si>
  <si>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</si>
  <si>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</si>
  <si>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</si>
  <si>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</si>
  <si>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</si>
  <si>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</si>
  <si>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</si>
  <si>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</si>
  <si>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</si>
  <si>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</si>
  <si>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</si>
  <si>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</si>
  <si>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</si>
  <si>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</si>
  <si>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</si>
  <si>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</si>
  <si>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</si>
  <si>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</si>
  <si>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</si>
  <si>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</si>
  <si>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</si>
  <si>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</si>
  <si>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</si>
  <si>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</si>
  <si>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</si>
  <si>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</si>
  <si>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</si>
  <si>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</si>
  <si>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</si>
  <si>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</si>
  <si>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</si>
  <si>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</si>
  <si>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</si>
  <si>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</si>
  <si>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</si>
  <si>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</si>
  <si>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</si>
  <si>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</si>
  <si>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</si>
  <si>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</si>
  <si>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</si>
  <si>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</si>
  <si>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</si>
  <si>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</si>
  <si>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</si>
  <si>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</si>
  <si>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</si>
  <si>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</si>
  <si>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</si>
  <si>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</si>
  <si>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</si>
  <si>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</si>
  <si>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</si>
  <si>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</si>
  <si>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</si>
  <si>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</si>
  <si>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</si>
  <si>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</si>
  <si>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</si>
  <si>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</si>
  <si>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</si>
  <si>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</si>
  <si>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</si>
  <si>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</si>
  <si>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</si>
  <si>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</si>
  <si>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</si>
  <si>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</si>
  <si>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</si>
  <si>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</si>
  <si>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</si>
  <si>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</si>
  <si>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</si>
  <si>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</si>
  <si>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</si>
  <si>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</si>
  <si>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</si>
  <si>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</si>
  <si>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</si>
  <si>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</si>
  <si>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</si>
  <si>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</si>
  <si>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</si>
  <si>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</si>
  <si>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常収支は黒字であり累積欠損金は発生していないものの、今後は人口減少による使用料収入の減少や施設の老朽化に伴う経費の増加等により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検討しているところであ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rPh sb="241" eb="243">
      <t>ケントウ</t>
    </rPh>
    <phoneticPr fontId="1"/>
  </si>
  <si>
    <t>①有形固定資産減価償却率
　公営企業会計移行後4年度目であるため、有形固定資産減価償却率は低い状況となっているが、供用開始の平成11年から24年が経過しており、実際には老朽化が進んでいる。機械装置などは耐用年数を超えているものもあるため、長寿命化や更新の検討を進めているところである。
②管渠老朽化率、③管渠改善率
　法定耐用年数を超過したものがないため、管渠老朽化率は0％となっており、老朽管渠の更新や改良も実施していないことから、管渠改善率も0％となっている。</t>
  </si>
  <si>
    <t>①経常収支比率、⑤経費回収率
　経常収支比率は100%を上回っており、経費回収率も100％に近い数値であるが、今後は使用料収入等の減少や、施設の老朽化等に伴う経費の増加により経営の悪化が見込まれるため、汚水処理費の削減努力を行ったうえで、適正な料金水準について検討しているところである。
③流動比率
　前年度より数値は改善しているものの、建設改良費等の財源に充てるための企業債の次年度償還額が多額であることから、100％を下回っている。
④企業債残高対事業規模比率
　類似団体平均を下回ってはいるものの、今後の投資規模や料金水準等について検討する必要がある。
⑥汚水処理原価
　前年度から0.28円減少しているものの、類似団体平均を上回っており、物価高騰等により汚水処理経費は今後も上昇が見込まれるため、経費の削減等に努める必要がある。
⑦施設利用率
　施設利用率は類似団体平均を上回っているが、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124" eb="126">
      <t>スイジュン</t>
    </rPh>
    <rPh sb="359" eb="360">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</si>
</sst>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1.65</c:v>
                </c:pt>
                <c:pt idx="2">
                  <c:v>0.14000000000000001</c:v>
                </c:pt>
                <c:pt idx="3">
                  <c:v>8.e-002</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52.99</c:v>
                </c:pt>
                <c:pt idx="2">
                  <c:v>54.49</c:v>
                </c:pt>
                <c:pt idx="3">
                  <c:v>53.58</c:v>
                </c:pt>
                <c:pt idx="4">
                  <c:v>54.66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50.53</c:v>
                </c:pt>
                <c:pt idx="2">
                  <c:v>51.42</c:v>
                </c:pt>
                <c:pt idx="3">
                  <c:v>48.95</c:v>
                </c:pt>
                <c:pt idx="4">
                  <c:v>49.28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92.19</c:v>
                </c:pt>
                <c:pt idx="2">
                  <c:v>92.76</c:v>
                </c:pt>
                <c:pt idx="3">
                  <c:v>93.12</c:v>
                </c:pt>
                <c:pt idx="4">
                  <c:v>93.21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82.08</c:v>
                </c:pt>
                <c:pt idx="2">
                  <c:v>81.34</c:v>
                </c:pt>
                <c:pt idx="3">
                  <c:v>81.14</c:v>
                </c:pt>
                <c:pt idx="4">
                  <c:v>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111.11</c:v>
                </c:pt>
                <c:pt idx="2">
                  <c:v>113.88</c:v>
                </c:pt>
                <c:pt idx="3">
                  <c:v>112.18</c:v>
                </c:pt>
                <c:pt idx="4">
                  <c:v>110.58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107.21</c:v>
                </c:pt>
                <c:pt idx="2">
                  <c:v>107.08</c:v>
                </c:pt>
                <c:pt idx="3">
                  <c:v>106.08</c:v>
                </c:pt>
                <c:pt idx="4">
                  <c:v>106.87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3.77</c:v>
                </c:pt>
                <c:pt idx="2">
                  <c:v>7.46</c:v>
                </c:pt>
                <c:pt idx="3">
                  <c:v>11.03</c:v>
                </c:pt>
                <c:pt idx="4">
                  <c:v>14.51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12.7</c:v>
                </c:pt>
                <c:pt idx="2">
                  <c:v>14.65</c:v>
                </c:pt>
                <c:pt idx="3">
                  <c:v>16.11</c:v>
                </c:pt>
                <c:pt idx="4">
                  <c:v>17.05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c:v>0.1</c:v>
                </c:pt>
                <c:pt idx="3">
                  <c:v>0.17</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43.71</c:v>
                </c:pt>
                <c:pt idx="2">
                  <c:v>45.94</c:v>
                </c:pt>
                <c:pt idx="3">
                  <c:v>29.34</c:v>
                </c:pt>
                <c:pt idx="4">
                  <c:v>21.73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50.58</c:v>
                </c:pt>
                <c:pt idx="2">
                  <c:v>68.83</c:v>
                </c:pt>
                <c:pt idx="3">
                  <c:v>81.63</c:v>
                </c:pt>
                <c:pt idx="4">
                  <c:v>89.05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40.67</c:v>
                </c:pt>
                <c:pt idx="2">
                  <c:v>47.7</c:v>
                </c:pt>
                <c:pt idx="3">
                  <c:v>50.59</c:v>
                </c:pt>
                <c:pt idx="4">
                  <c:v>62.37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938.45</c:v>
                </c:pt>
                <c:pt idx="2">
                  <c:v>1095.43</c:v>
                </c:pt>
                <c:pt idx="3">
                  <c:v>853.32</c:v>
                </c:pt>
                <c:pt idx="4">
                  <c:v>854.63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1050.51</c:v>
                </c:pt>
                <c:pt idx="2">
                  <c:v>1102.01</c:v>
                </c:pt>
                <c:pt idx="3">
                  <c:v>987.36</c:v>
                </c:pt>
                <c:pt idx="4">
                  <c:v>1042.77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93.59</c:v>
                </c:pt>
                <c:pt idx="2">
                  <c:v>95.93</c:v>
                </c:pt>
                <c:pt idx="3">
                  <c:v>98.06</c:v>
                </c:pt>
                <c:pt idx="4">
                  <c:v>98.5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82.65</c:v>
                </c:pt>
                <c:pt idx="2">
                  <c:v>82.55</c:v>
                </c:pt>
                <c:pt idx="3">
                  <c:v>83.55</c:v>
                </c:pt>
                <c:pt idx="4">
                  <c:v>84.48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196.26</c:v>
                </c:pt>
                <c:pt idx="2">
                  <c:v>192.46</c:v>
                </c:pt>
                <c:pt idx="3">
                  <c:v>188.34</c:v>
                </c:pt>
                <c:pt idx="4">
                  <c:v>188.06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186.3</c:v>
                </c:pt>
                <c:pt idx="2">
                  <c:v>188.38</c:v>
                </c:pt>
                <c:pt idx="3">
                  <c:v>185.98</c:v>
                </c:pt>
                <c:pt idx="4">
                  <c:v>187.11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130" zoomScaleNormal="130"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30123</v>
      </c>
      <c r="AM8" s="21"/>
      <c r="AN8" s="21"/>
      <c r="AO8" s="21"/>
      <c r="AP8" s="21"/>
      <c r="AQ8" s="21"/>
      <c r="AR8" s="21"/>
      <c r="AS8" s="21"/>
      <c r="AT8" s="7">
        <f>データ!T6</f>
        <v>616.4</v>
      </c>
      <c r="AU8" s="7"/>
      <c r="AV8" s="7"/>
      <c r="AW8" s="7"/>
      <c r="AX8" s="7"/>
      <c r="AY8" s="7"/>
      <c r="AZ8" s="7"/>
      <c r="BA8" s="7"/>
      <c r="BB8" s="7">
        <f>データ!U6</f>
        <v>48.87</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60.49</v>
      </c>
      <c r="J10" s="7"/>
      <c r="K10" s="7"/>
      <c r="L10" s="7"/>
      <c r="M10" s="7"/>
      <c r="N10" s="7"/>
      <c r="O10" s="7"/>
      <c r="P10" s="7">
        <f>データ!P6</f>
        <v>55.9</v>
      </c>
      <c r="Q10" s="7"/>
      <c r="R10" s="7"/>
      <c r="S10" s="7"/>
      <c r="T10" s="7"/>
      <c r="U10" s="7"/>
      <c r="V10" s="7"/>
      <c r="W10" s="7">
        <f>データ!Q6</f>
        <v>90.27</v>
      </c>
      <c r="X10" s="7"/>
      <c r="Y10" s="7"/>
      <c r="Z10" s="7"/>
      <c r="AA10" s="7"/>
      <c r="AB10" s="7"/>
      <c r="AC10" s="7"/>
      <c r="AD10" s="21">
        <f>データ!R6</f>
        <v>3520</v>
      </c>
      <c r="AE10" s="21"/>
      <c r="AF10" s="21"/>
      <c r="AG10" s="21"/>
      <c r="AH10" s="21"/>
      <c r="AI10" s="21"/>
      <c r="AJ10" s="21"/>
      <c r="AK10" s="2"/>
      <c r="AL10" s="21">
        <f>データ!V6</f>
        <v>16662</v>
      </c>
      <c r="AM10" s="21"/>
      <c r="AN10" s="21"/>
      <c r="AO10" s="21"/>
      <c r="AP10" s="21"/>
      <c r="AQ10" s="21"/>
      <c r="AR10" s="21"/>
      <c r="AS10" s="21"/>
      <c r="AT10" s="7">
        <f>データ!W6</f>
        <v>6.19</v>
      </c>
      <c r="AU10" s="7"/>
      <c r="AV10" s="7"/>
      <c r="AW10" s="7"/>
      <c r="AX10" s="7"/>
      <c r="AY10" s="7"/>
      <c r="AZ10" s="7"/>
      <c r="BA10" s="7"/>
      <c r="BB10" s="7">
        <f>データ!X6</f>
        <v>2691.76</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T8Zaks6iZVJgwn+CWXxgrRK3iGca3A2jXADYuCaogsOmlnxiEWklF9uFCQ1ClF4j/fhGxeoplpVVQevNEWJgg==" saltValue="Zitj2lWi2KUQYT3WroUsK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88</v>
      </c>
      <c r="AE5" s="72" t="s">
        <v>90</v>
      </c>
      <c r="AF5" s="72" t="s">
        <v>91</v>
      </c>
      <c r="AG5" s="72" t="s">
        <v>92</v>
      </c>
      <c r="AH5" s="72" t="s">
        <v>93</v>
      </c>
      <c r="AI5" s="72" t="s">
        <v>43</v>
      </c>
      <c r="AJ5" s="72" t="s">
        <v>83</v>
      </c>
      <c r="AK5" s="72" t="s">
        <v>84</v>
      </c>
      <c r="AL5" s="72" t="s">
        <v>85</v>
      </c>
      <c r="AM5" s="72" t="s">
        <v>86</v>
      </c>
      <c r="AN5" s="72" t="s">
        <v>87</v>
      </c>
      <c r="AO5" s="72" t="s">
        <v>88</v>
      </c>
      <c r="AP5" s="72" t="s">
        <v>90</v>
      </c>
      <c r="AQ5" s="72" t="s">
        <v>91</v>
      </c>
      <c r="AR5" s="72" t="s">
        <v>92</v>
      </c>
      <c r="AS5" s="72" t="s">
        <v>93</v>
      </c>
      <c r="AT5" s="72" t="s">
        <v>89</v>
      </c>
      <c r="AU5" s="72" t="s">
        <v>83</v>
      </c>
      <c r="AV5" s="72" t="s">
        <v>84</v>
      </c>
      <c r="AW5" s="72" t="s">
        <v>85</v>
      </c>
      <c r="AX5" s="72" t="s">
        <v>86</v>
      </c>
      <c r="AY5" s="72" t="s">
        <v>87</v>
      </c>
      <c r="AZ5" s="72" t="s">
        <v>88</v>
      </c>
      <c r="BA5" s="72" t="s">
        <v>90</v>
      </c>
      <c r="BB5" s="72" t="s">
        <v>91</v>
      </c>
      <c r="BC5" s="72" t="s">
        <v>92</v>
      </c>
      <c r="BD5" s="72" t="s">
        <v>93</v>
      </c>
      <c r="BE5" s="72" t="s">
        <v>89</v>
      </c>
      <c r="BF5" s="72" t="s">
        <v>83</v>
      </c>
      <c r="BG5" s="72" t="s">
        <v>84</v>
      </c>
      <c r="BH5" s="72" t="s">
        <v>85</v>
      </c>
      <c r="BI5" s="72" t="s">
        <v>86</v>
      </c>
      <c r="BJ5" s="72" t="s">
        <v>87</v>
      </c>
      <c r="BK5" s="72" t="s">
        <v>88</v>
      </c>
      <c r="BL5" s="72" t="s">
        <v>90</v>
      </c>
      <c r="BM5" s="72" t="s">
        <v>91</v>
      </c>
      <c r="BN5" s="72" t="s">
        <v>92</v>
      </c>
      <c r="BO5" s="72" t="s">
        <v>93</v>
      </c>
      <c r="BP5" s="72" t="s">
        <v>89</v>
      </c>
      <c r="BQ5" s="72" t="s">
        <v>83</v>
      </c>
      <c r="BR5" s="72" t="s">
        <v>84</v>
      </c>
      <c r="BS5" s="72" t="s">
        <v>85</v>
      </c>
      <c r="BT5" s="72" t="s">
        <v>86</v>
      </c>
      <c r="BU5" s="72" t="s">
        <v>87</v>
      </c>
      <c r="BV5" s="72" t="s">
        <v>88</v>
      </c>
      <c r="BW5" s="72" t="s">
        <v>90</v>
      </c>
      <c r="BX5" s="72" t="s">
        <v>91</v>
      </c>
      <c r="BY5" s="72" t="s">
        <v>92</v>
      </c>
      <c r="BZ5" s="72" t="s">
        <v>93</v>
      </c>
      <c r="CA5" s="72" t="s">
        <v>89</v>
      </c>
      <c r="CB5" s="72" t="s">
        <v>83</v>
      </c>
      <c r="CC5" s="72" t="s">
        <v>84</v>
      </c>
      <c r="CD5" s="72" t="s">
        <v>85</v>
      </c>
      <c r="CE5" s="72" t="s">
        <v>86</v>
      </c>
      <c r="CF5" s="72" t="s">
        <v>87</v>
      </c>
      <c r="CG5" s="72" t="s">
        <v>88</v>
      </c>
      <c r="CH5" s="72" t="s">
        <v>90</v>
      </c>
      <c r="CI5" s="72" t="s">
        <v>91</v>
      </c>
      <c r="CJ5" s="72" t="s">
        <v>92</v>
      </c>
      <c r="CK5" s="72" t="s">
        <v>93</v>
      </c>
      <c r="CL5" s="72" t="s">
        <v>89</v>
      </c>
      <c r="CM5" s="72" t="s">
        <v>83</v>
      </c>
      <c r="CN5" s="72" t="s">
        <v>84</v>
      </c>
      <c r="CO5" s="72" t="s">
        <v>85</v>
      </c>
      <c r="CP5" s="72" t="s">
        <v>86</v>
      </c>
      <c r="CQ5" s="72" t="s">
        <v>87</v>
      </c>
      <c r="CR5" s="72" t="s">
        <v>88</v>
      </c>
      <c r="CS5" s="72" t="s">
        <v>90</v>
      </c>
      <c r="CT5" s="72" t="s">
        <v>91</v>
      </c>
      <c r="CU5" s="72" t="s">
        <v>92</v>
      </c>
      <c r="CV5" s="72" t="s">
        <v>93</v>
      </c>
      <c r="CW5" s="72" t="s">
        <v>89</v>
      </c>
      <c r="CX5" s="72" t="s">
        <v>83</v>
      </c>
      <c r="CY5" s="72" t="s">
        <v>84</v>
      </c>
      <c r="CZ5" s="72" t="s">
        <v>85</v>
      </c>
      <c r="DA5" s="72" t="s">
        <v>86</v>
      </c>
      <c r="DB5" s="72" t="s">
        <v>87</v>
      </c>
      <c r="DC5" s="72" t="s">
        <v>88</v>
      </c>
      <c r="DD5" s="72" t="s">
        <v>90</v>
      </c>
      <c r="DE5" s="72" t="s">
        <v>91</v>
      </c>
      <c r="DF5" s="72" t="s">
        <v>92</v>
      </c>
      <c r="DG5" s="72" t="s">
        <v>93</v>
      </c>
      <c r="DH5" s="72" t="s">
        <v>89</v>
      </c>
      <c r="DI5" s="72" t="s">
        <v>83</v>
      </c>
      <c r="DJ5" s="72" t="s">
        <v>84</v>
      </c>
      <c r="DK5" s="72" t="s">
        <v>85</v>
      </c>
      <c r="DL5" s="72" t="s">
        <v>86</v>
      </c>
      <c r="DM5" s="72" t="s">
        <v>87</v>
      </c>
      <c r="DN5" s="72" t="s">
        <v>88</v>
      </c>
      <c r="DO5" s="72" t="s">
        <v>90</v>
      </c>
      <c r="DP5" s="72" t="s">
        <v>91</v>
      </c>
      <c r="DQ5" s="72" t="s">
        <v>92</v>
      </c>
      <c r="DR5" s="72" t="s">
        <v>93</v>
      </c>
      <c r="DS5" s="72" t="s">
        <v>89</v>
      </c>
      <c r="DT5" s="72" t="s">
        <v>83</v>
      </c>
      <c r="DU5" s="72" t="s">
        <v>84</v>
      </c>
      <c r="DV5" s="72" t="s">
        <v>85</v>
      </c>
      <c r="DW5" s="72" t="s">
        <v>86</v>
      </c>
      <c r="DX5" s="72" t="s">
        <v>87</v>
      </c>
      <c r="DY5" s="72" t="s">
        <v>88</v>
      </c>
      <c r="DZ5" s="72" t="s">
        <v>90</v>
      </c>
      <c r="EA5" s="72" t="s">
        <v>91</v>
      </c>
      <c r="EB5" s="72" t="s">
        <v>92</v>
      </c>
      <c r="EC5" s="72" t="s">
        <v>93</v>
      </c>
      <c r="ED5" s="72" t="s">
        <v>89</v>
      </c>
      <c r="EE5" s="72" t="s">
        <v>83</v>
      </c>
      <c r="EF5" s="72" t="s">
        <v>84</v>
      </c>
      <c r="EG5" s="72" t="s">
        <v>85</v>
      </c>
      <c r="EH5" s="72" t="s">
        <v>86</v>
      </c>
      <c r="EI5" s="72" t="s">
        <v>87</v>
      </c>
      <c r="EJ5" s="72" t="s">
        <v>88</v>
      </c>
      <c r="EK5" s="72" t="s">
        <v>90</v>
      </c>
      <c r="EL5" s="72" t="s">
        <v>91</v>
      </c>
      <c r="EM5" s="72" t="s">
        <v>92</v>
      </c>
      <c r="EN5" s="72" t="s">
        <v>93</v>
      </c>
      <c r="EO5" s="72" t="s">
        <v>89</v>
      </c>
    </row>
    <row r="6" spans="1:148" s="61" customFormat="1">
      <c r="A6" s="62" t="s">
        <v>94</v>
      </c>
      <c r="B6" s="67">
        <f t="shared" ref="B6:X6" si="1">B7</f>
        <v>2023</v>
      </c>
      <c r="C6" s="67">
        <f t="shared" si="1"/>
        <v>262137</v>
      </c>
      <c r="D6" s="67">
        <f t="shared" si="1"/>
        <v>46</v>
      </c>
      <c r="E6" s="67">
        <f t="shared" si="1"/>
        <v>17</v>
      </c>
      <c r="F6" s="67">
        <f t="shared" si="1"/>
        <v>1</v>
      </c>
      <c r="G6" s="67">
        <f t="shared" si="1"/>
        <v>0</v>
      </c>
      <c r="H6" s="67" t="str">
        <f t="shared" si="1"/>
        <v>京都府　南丹市</v>
      </c>
      <c r="I6" s="67" t="str">
        <f t="shared" si="1"/>
        <v>法適用</v>
      </c>
      <c r="J6" s="67" t="str">
        <f t="shared" si="1"/>
        <v>下水道事業</v>
      </c>
      <c r="K6" s="67" t="str">
        <f t="shared" si="1"/>
        <v>公共下水道</v>
      </c>
      <c r="L6" s="67" t="str">
        <f t="shared" si="1"/>
        <v>Cc2</v>
      </c>
      <c r="M6" s="67" t="str">
        <f t="shared" si="1"/>
        <v>非設置</v>
      </c>
      <c r="N6" s="75" t="str">
        <f t="shared" si="1"/>
        <v>-</v>
      </c>
      <c r="O6" s="75">
        <f t="shared" si="1"/>
        <v>60.49</v>
      </c>
      <c r="P6" s="75">
        <f t="shared" si="1"/>
        <v>55.9</v>
      </c>
      <c r="Q6" s="75">
        <f t="shared" si="1"/>
        <v>90.27</v>
      </c>
      <c r="R6" s="75">
        <f t="shared" si="1"/>
        <v>3520</v>
      </c>
      <c r="S6" s="75">
        <f t="shared" si="1"/>
        <v>30123</v>
      </c>
      <c r="T6" s="75">
        <f t="shared" si="1"/>
        <v>616.4</v>
      </c>
      <c r="U6" s="75">
        <f t="shared" si="1"/>
        <v>48.87</v>
      </c>
      <c r="V6" s="75">
        <f t="shared" si="1"/>
        <v>16662</v>
      </c>
      <c r="W6" s="75">
        <f t="shared" si="1"/>
        <v>6.19</v>
      </c>
      <c r="X6" s="75">
        <f t="shared" si="1"/>
        <v>2691.76</v>
      </c>
      <c r="Y6" s="83" t="str">
        <f t="shared" ref="Y6:AH6" si="2">IF(Y7="",NA(),Y7)</f>
        <v>-</v>
      </c>
      <c r="Z6" s="83">
        <f t="shared" si="2"/>
        <v>111.11</v>
      </c>
      <c r="AA6" s="83">
        <f t="shared" si="2"/>
        <v>113.88</v>
      </c>
      <c r="AB6" s="83">
        <f t="shared" si="2"/>
        <v>112.18</v>
      </c>
      <c r="AC6" s="83">
        <f t="shared" si="2"/>
        <v>110.58</v>
      </c>
      <c r="AD6" s="83" t="str">
        <f t="shared" si="2"/>
        <v>-</v>
      </c>
      <c r="AE6" s="83">
        <f t="shared" si="2"/>
        <v>107.21</v>
      </c>
      <c r="AF6" s="83">
        <f t="shared" si="2"/>
        <v>107.08</v>
      </c>
      <c r="AG6" s="83">
        <f t="shared" si="2"/>
        <v>106.08</v>
      </c>
      <c r="AH6" s="83">
        <f t="shared" si="2"/>
        <v>106.87</v>
      </c>
      <c r="AI6" s="75" t="str">
        <f>IF(AI7="","",IF(AI7="-","【-】","【"&amp;SUBSTITUTE(TEXT(AI7,"#,##0.00"),"-","△")&amp;"】"))</f>
        <v>【105.91】</v>
      </c>
      <c r="AJ6" s="83" t="str">
        <f t="shared" ref="AJ6:AS6" si="3">IF(AJ7="",NA(),AJ7)</f>
        <v>-</v>
      </c>
      <c r="AK6" s="75">
        <f t="shared" si="3"/>
        <v>0</v>
      </c>
      <c r="AL6" s="75">
        <f t="shared" si="3"/>
        <v>0</v>
      </c>
      <c r="AM6" s="75">
        <f t="shared" si="3"/>
        <v>0</v>
      </c>
      <c r="AN6" s="75">
        <f t="shared" si="3"/>
        <v>0</v>
      </c>
      <c r="AO6" s="83" t="str">
        <f t="shared" si="3"/>
        <v>-</v>
      </c>
      <c r="AP6" s="83">
        <f t="shared" si="3"/>
        <v>43.71</v>
      </c>
      <c r="AQ6" s="83">
        <f t="shared" si="3"/>
        <v>45.94</v>
      </c>
      <c r="AR6" s="83">
        <f t="shared" si="3"/>
        <v>29.34</v>
      </c>
      <c r="AS6" s="83">
        <f t="shared" si="3"/>
        <v>21.73</v>
      </c>
      <c r="AT6" s="75" t="str">
        <f>IF(AT7="","",IF(AT7="-","【-】","【"&amp;SUBSTITUTE(TEXT(AT7,"#,##0.00"),"-","△")&amp;"】"))</f>
        <v>【3.03】</v>
      </c>
      <c r="AU6" s="83" t="str">
        <f t="shared" ref="AU6:BD6" si="4">IF(AU7="",NA(),AU7)</f>
        <v>-</v>
      </c>
      <c r="AV6" s="83">
        <f t="shared" si="4"/>
        <v>50.58</v>
      </c>
      <c r="AW6" s="83">
        <f t="shared" si="4"/>
        <v>68.83</v>
      </c>
      <c r="AX6" s="83">
        <f t="shared" si="4"/>
        <v>81.63</v>
      </c>
      <c r="AY6" s="83">
        <f t="shared" si="4"/>
        <v>89.05</v>
      </c>
      <c r="AZ6" s="83" t="str">
        <f t="shared" si="4"/>
        <v>-</v>
      </c>
      <c r="BA6" s="83">
        <f t="shared" si="4"/>
        <v>40.67</v>
      </c>
      <c r="BB6" s="83">
        <f t="shared" si="4"/>
        <v>47.7</v>
      </c>
      <c r="BC6" s="83">
        <f t="shared" si="4"/>
        <v>50.59</v>
      </c>
      <c r="BD6" s="83">
        <f t="shared" si="4"/>
        <v>62.37</v>
      </c>
      <c r="BE6" s="75" t="str">
        <f>IF(BE7="","",IF(BE7="-","【-】","【"&amp;SUBSTITUTE(TEXT(BE7,"#,##0.00"),"-","△")&amp;"】"))</f>
        <v>【78.43】</v>
      </c>
      <c r="BF6" s="83" t="str">
        <f t="shared" ref="BF6:BO6" si="5">IF(BF7="",NA(),BF7)</f>
        <v>-</v>
      </c>
      <c r="BG6" s="83">
        <f t="shared" si="5"/>
        <v>938.45</v>
      </c>
      <c r="BH6" s="83">
        <f t="shared" si="5"/>
        <v>1095.43</v>
      </c>
      <c r="BI6" s="83">
        <f t="shared" si="5"/>
        <v>853.32</v>
      </c>
      <c r="BJ6" s="83">
        <f t="shared" si="5"/>
        <v>854.63</v>
      </c>
      <c r="BK6" s="83" t="str">
        <f t="shared" si="5"/>
        <v>-</v>
      </c>
      <c r="BL6" s="83">
        <f t="shared" si="5"/>
        <v>1050.51</v>
      </c>
      <c r="BM6" s="83">
        <f t="shared" si="5"/>
        <v>1102.01</v>
      </c>
      <c r="BN6" s="83">
        <f t="shared" si="5"/>
        <v>987.36</v>
      </c>
      <c r="BO6" s="83">
        <f t="shared" si="5"/>
        <v>1042.77</v>
      </c>
      <c r="BP6" s="75" t="str">
        <f>IF(BP7="","",IF(BP7="-","【-】","【"&amp;SUBSTITUTE(TEXT(BP7,"#,##0.00"),"-","△")&amp;"】"))</f>
        <v>【630.82】</v>
      </c>
      <c r="BQ6" s="83" t="str">
        <f t="shared" ref="BQ6:BZ6" si="6">IF(BQ7="",NA(),BQ7)</f>
        <v>-</v>
      </c>
      <c r="BR6" s="83">
        <f t="shared" si="6"/>
        <v>93.59</v>
      </c>
      <c r="BS6" s="83">
        <f t="shared" si="6"/>
        <v>95.93</v>
      </c>
      <c r="BT6" s="83">
        <f t="shared" si="6"/>
        <v>98.06</v>
      </c>
      <c r="BU6" s="83">
        <f t="shared" si="6"/>
        <v>98.5</v>
      </c>
      <c r="BV6" s="83" t="str">
        <f t="shared" si="6"/>
        <v>-</v>
      </c>
      <c r="BW6" s="83">
        <f t="shared" si="6"/>
        <v>82.65</v>
      </c>
      <c r="BX6" s="83">
        <f t="shared" si="6"/>
        <v>82.55</v>
      </c>
      <c r="BY6" s="83">
        <f t="shared" si="6"/>
        <v>83.55</v>
      </c>
      <c r="BZ6" s="83">
        <f t="shared" si="6"/>
        <v>84.48</v>
      </c>
      <c r="CA6" s="75" t="str">
        <f>IF(CA7="","",IF(CA7="-","【-】","【"&amp;SUBSTITUTE(TEXT(CA7,"#,##0.00"),"-","△")&amp;"】"))</f>
        <v>【97.81】</v>
      </c>
      <c r="CB6" s="83" t="str">
        <f t="shared" ref="CB6:CK6" si="7">IF(CB7="",NA(),CB7)</f>
        <v>-</v>
      </c>
      <c r="CC6" s="83">
        <f t="shared" si="7"/>
        <v>196.26</v>
      </c>
      <c r="CD6" s="83">
        <f t="shared" si="7"/>
        <v>192.46</v>
      </c>
      <c r="CE6" s="83">
        <f t="shared" si="7"/>
        <v>188.34</v>
      </c>
      <c r="CF6" s="83">
        <f t="shared" si="7"/>
        <v>188.06</v>
      </c>
      <c r="CG6" s="83" t="str">
        <f t="shared" si="7"/>
        <v>-</v>
      </c>
      <c r="CH6" s="83">
        <f t="shared" si="7"/>
        <v>186.3</v>
      </c>
      <c r="CI6" s="83">
        <f t="shared" si="7"/>
        <v>188.38</v>
      </c>
      <c r="CJ6" s="83">
        <f t="shared" si="7"/>
        <v>185.98</v>
      </c>
      <c r="CK6" s="83">
        <f t="shared" si="7"/>
        <v>187.11</v>
      </c>
      <c r="CL6" s="75" t="str">
        <f>IF(CL7="","",IF(CL7="-","【-】","【"&amp;SUBSTITUTE(TEXT(CL7,"#,##0.00"),"-","△")&amp;"】"))</f>
        <v>【138.75】</v>
      </c>
      <c r="CM6" s="83" t="str">
        <f t="shared" ref="CM6:CV6" si="8">IF(CM7="",NA(),CM7)</f>
        <v>-</v>
      </c>
      <c r="CN6" s="83">
        <f t="shared" si="8"/>
        <v>52.99</v>
      </c>
      <c r="CO6" s="83">
        <f t="shared" si="8"/>
        <v>54.49</v>
      </c>
      <c r="CP6" s="83">
        <f t="shared" si="8"/>
        <v>53.58</v>
      </c>
      <c r="CQ6" s="83">
        <f t="shared" si="8"/>
        <v>54.66</v>
      </c>
      <c r="CR6" s="83" t="str">
        <f t="shared" si="8"/>
        <v>-</v>
      </c>
      <c r="CS6" s="83">
        <f t="shared" si="8"/>
        <v>50.53</v>
      </c>
      <c r="CT6" s="83">
        <f t="shared" si="8"/>
        <v>51.42</v>
      </c>
      <c r="CU6" s="83">
        <f t="shared" si="8"/>
        <v>48.95</v>
      </c>
      <c r="CV6" s="83">
        <f t="shared" si="8"/>
        <v>49.28</v>
      </c>
      <c r="CW6" s="75" t="str">
        <f>IF(CW7="","",IF(CW7="-","【-】","【"&amp;SUBSTITUTE(TEXT(CW7,"#,##0.00"),"-","△")&amp;"】"))</f>
        <v>【58.94】</v>
      </c>
      <c r="CX6" s="83" t="str">
        <f t="shared" ref="CX6:DG6" si="9">IF(CX7="",NA(),CX7)</f>
        <v>-</v>
      </c>
      <c r="CY6" s="83">
        <f t="shared" si="9"/>
        <v>92.19</v>
      </c>
      <c r="CZ6" s="83">
        <f t="shared" si="9"/>
        <v>92.76</v>
      </c>
      <c r="DA6" s="83">
        <f t="shared" si="9"/>
        <v>93.12</v>
      </c>
      <c r="DB6" s="83">
        <f t="shared" si="9"/>
        <v>93.21</v>
      </c>
      <c r="DC6" s="83" t="str">
        <f t="shared" si="9"/>
        <v>-</v>
      </c>
      <c r="DD6" s="83">
        <f t="shared" si="9"/>
        <v>82.08</v>
      </c>
      <c r="DE6" s="83">
        <f t="shared" si="9"/>
        <v>81.34</v>
      </c>
      <c r="DF6" s="83">
        <f t="shared" si="9"/>
        <v>81.14</v>
      </c>
      <c r="DG6" s="83">
        <f t="shared" si="9"/>
        <v>79.7</v>
      </c>
      <c r="DH6" s="75" t="str">
        <f>IF(DH7="","",IF(DH7="-","【-】","【"&amp;SUBSTITUTE(TEXT(DH7,"#,##0.00"),"-","△")&amp;"】"))</f>
        <v>【95.91】</v>
      </c>
      <c r="DI6" s="83" t="str">
        <f t="shared" ref="DI6:DR6" si="10">IF(DI7="",NA(),DI7)</f>
        <v>-</v>
      </c>
      <c r="DJ6" s="83">
        <f t="shared" si="10"/>
        <v>3.77</v>
      </c>
      <c r="DK6" s="83">
        <f t="shared" si="10"/>
        <v>7.46</v>
      </c>
      <c r="DL6" s="83">
        <f t="shared" si="10"/>
        <v>11.03</v>
      </c>
      <c r="DM6" s="83">
        <f t="shared" si="10"/>
        <v>14.51</v>
      </c>
      <c r="DN6" s="83" t="str">
        <f t="shared" si="10"/>
        <v>-</v>
      </c>
      <c r="DO6" s="83">
        <f t="shared" si="10"/>
        <v>12.7</v>
      </c>
      <c r="DP6" s="83">
        <f t="shared" si="10"/>
        <v>14.65</v>
      </c>
      <c r="DQ6" s="83">
        <f t="shared" si="10"/>
        <v>16.11</v>
      </c>
      <c r="DR6" s="83">
        <f t="shared" si="10"/>
        <v>17.05</v>
      </c>
      <c r="DS6" s="75" t="str">
        <f>IF(DS7="","",IF(DS7="-","【-】","【"&amp;SUBSTITUTE(TEXT(DS7,"#,##0.00"),"-","△")&amp;"】"))</f>
        <v>【41.09】</v>
      </c>
      <c r="DT6" s="83" t="str">
        <f t="shared" ref="DT6:EC6" si="11">IF(DT7="",NA(),DT7)</f>
        <v>-</v>
      </c>
      <c r="DU6" s="75">
        <f t="shared" si="11"/>
        <v>0</v>
      </c>
      <c r="DV6" s="75">
        <f t="shared" si="11"/>
        <v>0</v>
      </c>
      <c r="DW6" s="75">
        <f t="shared" si="11"/>
        <v>0</v>
      </c>
      <c r="DX6" s="75">
        <f t="shared" si="11"/>
        <v>0</v>
      </c>
      <c r="DY6" s="83" t="str">
        <f t="shared" si="11"/>
        <v>-</v>
      </c>
      <c r="DZ6" s="75">
        <f t="shared" si="11"/>
        <v>0</v>
      </c>
      <c r="EA6" s="83">
        <f t="shared" si="11"/>
        <v>0.1</v>
      </c>
      <c r="EB6" s="83">
        <f t="shared" si="11"/>
        <v>0.17</v>
      </c>
      <c r="EC6" s="83">
        <f t="shared" si="11"/>
        <v>0.22</v>
      </c>
      <c r="ED6" s="75" t="str">
        <f>IF(ED7="","",IF(ED7="-","【-】","【"&amp;SUBSTITUTE(TEXT(ED7,"#,##0.00"),"-","△")&amp;"】"))</f>
        <v>【8.68】</v>
      </c>
      <c r="EE6" s="83" t="str">
        <f t="shared" ref="EE6:EN6" si="12">IF(EE7="",NA(),EE7)</f>
        <v>-</v>
      </c>
      <c r="EF6" s="75">
        <f t="shared" si="12"/>
        <v>0</v>
      </c>
      <c r="EG6" s="75">
        <f t="shared" si="12"/>
        <v>0</v>
      </c>
      <c r="EH6" s="75">
        <f t="shared" si="12"/>
        <v>0</v>
      </c>
      <c r="EI6" s="75">
        <f t="shared" si="12"/>
        <v>0</v>
      </c>
      <c r="EJ6" s="83" t="str">
        <f t="shared" si="12"/>
        <v>-</v>
      </c>
      <c r="EK6" s="83">
        <f t="shared" si="12"/>
        <v>1.65</v>
      </c>
      <c r="EL6" s="83">
        <f t="shared" si="12"/>
        <v>0.14000000000000001</v>
      </c>
      <c r="EM6" s="83">
        <f t="shared" si="12"/>
        <v>8.e-002</v>
      </c>
      <c r="EN6" s="83">
        <f t="shared" si="12"/>
        <v>0.57999999999999996</v>
      </c>
      <c r="EO6" s="75" t="str">
        <f>IF(EO7="","",IF(EO7="-","【-】","【"&amp;SUBSTITUTE(TEXT(EO7,"#,##0.00"),"-","△")&amp;"】"))</f>
        <v>【0.22】</v>
      </c>
    </row>
    <row r="7" spans="1:148" s="61" customFormat="1">
      <c r="A7" s="62"/>
      <c r="B7" s="68">
        <v>2023</v>
      </c>
      <c r="C7" s="68">
        <v>262137</v>
      </c>
      <c r="D7" s="68">
        <v>46</v>
      </c>
      <c r="E7" s="68">
        <v>17</v>
      </c>
      <c r="F7" s="68">
        <v>1</v>
      </c>
      <c r="G7" s="68">
        <v>0</v>
      </c>
      <c r="H7" s="68" t="s">
        <v>95</v>
      </c>
      <c r="I7" s="68" t="s">
        <v>96</v>
      </c>
      <c r="J7" s="68" t="s">
        <v>97</v>
      </c>
      <c r="K7" s="68" t="s">
        <v>98</v>
      </c>
      <c r="L7" s="68" t="s">
        <v>99</v>
      </c>
      <c r="M7" s="68" t="s">
        <v>100</v>
      </c>
      <c r="N7" s="76" t="s">
        <v>101</v>
      </c>
      <c r="O7" s="76">
        <v>60.49</v>
      </c>
      <c r="P7" s="76">
        <v>55.9</v>
      </c>
      <c r="Q7" s="76">
        <v>90.27</v>
      </c>
      <c r="R7" s="76">
        <v>3520</v>
      </c>
      <c r="S7" s="76">
        <v>30123</v>
      </c>
      <c r="T7" s="76">
        <v>616.4</v>
      </c>
      <c r="U7" s="76">
        <v>48.87</v>
      </c>
      <c r="V7" s="76">
        <v>16662</v>
      </c>
      <c r="W7" s="76">
        <v>6.19</v>
      </c>
      <c r="X7" s="76">
        <v>2691.76</v>
      </c>
      <c r="Y7" s="76" t="s">
        <v>101</v>
      </c>
      <c r="Z7" s="76">
        <v>111.11</v>
      </c>
      <c r="AA7" s="76">
        <v>113.88</v>
      </c>
      <c r="AB7" s="76">
        <v>112.18</v>
      </c>
      <c r="AC7" s="76">
        <v>110.58</v>
      </c>
      <c r="AD7" s="76" t="s">
        <v>101</v>
      </c>
      <c r="AE7" s="76">
        <v>107.21</v>
      </c>
      <c r="AF7" s="76">
        <v>107.08</v>
      </c>
      <c r="AG7" s="76">
        <v>106.08</v>
      </c>
      <c r="AH7" s="76">
        <v>106.87</v>
      </c>
      <c r="AI7" s="76">
        <v>105.91</v>
      </c>
      <c r="AJ7" s="76" t="s">
        <v>101</v>
      </c>
      <c r="AK7" s="76">
        <v>0</v>
      </c>
      <c r="AL7" s="76">
        <v>0</v>
      </c>
      <c r="AM7" s="76">
        <v>0</v>
      </c>
      <c r="AN7" s="76">
        <v>0</v>
      </c>
      <c r="AO7" s="76" t="s">
        <v>101</v>
      </c>
      <c r="AP7" s="76">
        <v>43.71</v>
      </c>
      <c r="AQ7" s="76">
        <v>45.94</v>
      </c>
      <c r="AR7" s="76">
        <v>29.34</v>
      </c>
      <c r="AS7" s="76">
        <v>21.73</v>
      </c>
      <c r="AT7" s="76">
        <v>3.03</v>
      </c>
      <c r="AU7" s="76" t="s">
        <v>101</v>
      </c>
      <c r="AV7" s="76">
        <v>50.58</v>
      </c>
      <c r="AW7" s="76">
        <v>68.83</v>
      </c>
      <c r="AX7" s="76">
        <v>81.63</v>
      </c>
      <c r="AY7" s="76">
        <v>89.05</v>
      </c>
      <c r="AZ7" s="76" t="s">
        <v>101</v>
      </c>
      <c r="BA7" s="76">
        <v>40.67</v>
      </c>
      <c r="BB7" s="76">
        <v>47.7</v>
      </c>
      <c r="BC7" s="76">
        <v>50.59</v>
      </c>
      <c r="BD7" s="76">
        <v>62.37</v>
      </c>
      <c r="BE7" s="76">
        <v>78.430000000000007</v>
      </c>
      <c r="BF7" s="76" t="s">
        <v>101</v>
      </c>
      <c r="BG7" s="76">
        <v>938.45</v>
      </c>
      <c r="BH7" s="76">
        <v>1095.43</v>
      </c>
      <c r="BI7" s="76">
        <v>853.32</v>
      </c>
      <c r="BJ7" s="76">
        <v>854.63</v>
      </c>
      <c r="BK7" s="76" t="s">
        <v>101</v>
      </c>
      <c r="BL7" s="76">
        <v>1050.51</v>
      </c>
      <c r="BM7" s="76">
        <v>1102.01</v>
      </c>
      <c r="BN7" s="76">
        <v>987.36</v>
      </c>
      <c r="BO7" s="76">
        <v>1042.77</v>
      </c>
      <c r="BP7" s="76">
        <v>630.82000000000005</v>
      </c>
      <c r="BQ7" s="76" t="s">
        <v>101</v>
      </c>
      <c r="BR7" s="76">
        <v>93.59</v>
      </c>
      <c r="BS7" s="76">
        <v>95.93</v>
      </c>
      <c r="BT7" s="76">
        <v>98.06</v>
      </c>
      <c r="BU7" s="76">
        <v>98.5</v>
      </c>
      <c r="BV7" s="76" t="s">
        <v>101</v>
      </c>
      <c r="BW7" s="76">
        <v>82.65</v>
      </c>
      <c r="BX7" s="76">
        <v>82.55</v>
      </c>
      <c r="BY7" s="76">
        <v>83.55</v>
      </c>
      <c r="BZ7" s="76">
        <v>84.48</v>
      </c>
      <c r="CA7" s="76">
        <v>97.81</v>
      </c>
      <c r="CB7" s="76" t="s">
        <v>101</v>
      </c>
      <c r="CC7" s="76">
        <v>196.26</v>
      </c>
      <c r="CD7" s="76">
        <v>192.46</v>
      </c>
      <c r="CE7" s="76">
        <v>188.34</v>
      </c>
      <c r="CF7" s="76">
        <v>188.06</v>
      </c>
      <c r="CG7" s="76" t="s">
        <v>101</v>
      </c>
      <c r="CH7" s="76">
        <v>186.3</v>
      </c>
      <c r="CI7" s="76">
        <v>188.38</v>
      </c>
      <c r="CJ7" s="76">
        <v>185.98</v>
      </c>
      <c r="CK7" s="76">
        <v>187.11</v>
      </c>
      <c r="CL7" s="76">
        <v>138.75</v>
      </c>
      <c r="CM7" s="76" t="s">
        <v>101</v>
      </c>
      <c r="CN7" s="76">
        <v>52.99</v>
      </c>
      <c r="CO7" s="76">
        <v>54.49</v>
      </c>
      <c r="CP7" s="76">
        <v>53.58</v>
      </c>
      <c r="CQ7" s="76">
        <v>54.66</v>
      </c>
      <c r="CR7" s="76" t="s">
        <v>101</v>
      </c>
      <c r="CS7" s="76">
        <v>50.53</v>
      </c>
      <c r="CT7" s="76">
        <v>51.42</v>
      </c>
      <c r="CU7" s="76">
        <v>48.95</v>
      </c>
      <c r="CV7" s="76">
        <v>49.28</v>
      </c>
      <c r="CW7" s="76">
        <v>58.94</v>
      </c>
      <c r="CX7" s="76" t="s">
        <v>101</v>
      </c>
      <c r="CY7" s="76">
        <v>92.19</v>
      </c>
      <c r="CZ7" s="76">
        <v>92.76</v>
      </c>
      <c r="DA7" s="76">
        <v>93.12</v>
      </c>
      <c r="DB7" s="76">
        <v>93.21</v>
      </c>
      <c r="DC7" s="76" t="s">
        <v>101</v>
      </c>
      <c r="DD7" s="76">
        <v>82.08</v>
      </c>
      <c r="DE7" s="76">
        <v>81.34</v>
      </c>
      <c r="DF7" s="76">
        <v>81.14</v>
      </c>
      <c r="DG7" s="76">
        <v>79.7</v>
      </c>
      <c r="DH7" s="76">
        <v>95.91</v>
      </c>
      <c r="DI7" s="76" t="s">
        <v>101</v>
      </c>
      <c r="DJ7" s="76">
        <v>3.77</v>
      </c>
      <c r="DK7" s="76">
        <v>7.46</v>
      </c>
      <c r="DL7" s="76">
        <v>11.03</v>
      </c>
      <c r="DM7" s="76">
        <v>14.51</v>
      </c>
      <c r="DN7" s="76" t="s">
        <v>101</v>
      </c>
      <c r="DO7" s="76">
        <v>12.7</v>
      </c>
      <c r="DP7" s="76">
        <v>14.65</v>
      </c>
      <c r="DQ7" s="76">
        <v>16.11</v>
      </c>
      <c r="DR7" s="76">
        <v>17.05</v>
      </c>
      <c r="DS7" s="76">
        <v>41.09</v>
      </c>
      <c r="DT7" s="76" t="s">
        <v>101</v>
      </c>
      <c r="DU7" s="76">
        <v>0</v>
      </c>
      <c r="DV7" s="76">
        <v>0</v>
      </c>
      <c r="DW7" s="76">
        <v>0</v>
      </c>
      <c r="DX7" s="76">
        <v>0</v>
      </c>
      <c r="DY7" s="76" t="s">
        <v>101</v>
      </c>
      <c r="DZ7" s="76">
        <v>0</v>
      </c>
      <c r="EA7" s="76">
        <v>0.1</v>
      </c>
      <c r="EB7" s="76">
        <v>0.17</v>
      </c>
      <c r="EC7" s="76">
        <v>0.22</v>
      </c>
      <c r="ED7" s="76">
        <v>8.68</v>
      </c>
      <c r="EE7" s="76" t="s">
        <v>101</v>
      </c>
      <c r="EF7" s="76">
        <v>0</v>
      </c>
      <c r="EG7" s="76">
        <v>0</v>
      </c>
      <c r="EH7" s="76">
        <v>0</v>
      </c>
      <c r="EI7" s="76">
        <v>0</v>
      </c>
      <c r="EJ7" s="76" t="s">
        <v>101</v>
      </c>
      <c r="EK7" s="76">
        <v>1.65</v>
      </c>
      <c r="EL7" s="76">
        <v>0.14000000000000001</v>
      </c>
      <c r="EM7" s="76">
        <v>8.e-002</v>
      </c>
      <c r="EN7" s="76">
        <v>0.57999999999999996</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2025-01-24T07:03:54Z</dcterms:created>
  <dcterms:modified xsi:type="dcterms:W3CDTF">2025-01-31T02:26:05Z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2025-01-31T02:26:05Z</vt:filetime>
  </property>
</Properties>
</file>