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xQseQO4SO8hLyFmKbBSSONN7FMn01NI4KpGFC9cOpusV7U6nKZsF4RXXjqXSlvc5qDG/8dJLVQxmdK427KPTw==" workbookSaltValue="oj32vtfKAwFjQJ7XoIKby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<sst xmlns="http://schemas.openxmlformats.org/spreadsheetml/2006/main" xmlns:r="http://schemas.openxmlformats.org/officeDocument/2006/relationships" count="114" uniqueCount="114">
  <si>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</si>
  <si>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</si>
  <si>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</si>
  <si>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</si>
  <si>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</si>
  <si>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</si>
  <si>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</si>
  <si>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</si>
  <si>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</si>
  <si>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</si>
  <si>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</si>
  <si>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</si>
  <si>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</si>
  <si>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</si>
  <si>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</si>
  <si>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</si>
  <si>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</si>
  <si>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</si>
  <si>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</si>
  <si>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</si>
  <si>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</si>
  <si>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</si>
  <si>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</si>
  <si>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</si>
  <si>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</si>
  <si>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</si>
  <si>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①経常収支比率、②累積欠損金比率、③流動比率、⑤経費回収率
　基準外繰入を行っているにもかかわらず経常収支比率が100%を下回り、累積欠損金比率が前年度より増加している。また、下水道事業全体では資金不足になっていないが、農業集落排水事業単体では現預金が枯渇し、流動比率がマイナスとなった。
　なお、経費回収率が低いことからも、使用料で回収すべき経費を使用料以外の収入で賄っていることが明確であり、今後は使用料収入等の減少や、施設の老朽化等に伴う経費の増加により経営の悪化が見込まれるため、汚水処理費の削減に努めるとともに、適正な料金水準について検討しているところである。
④企業債残高対事業規模比率
　類似団体平均を大幅に下回ってはいるものの、今後の投資規模や料金水準等について検討する必要がある。
⑥汚水処理原価
　前年度から20.91円増加しており、汚水処理経費の増加傾向により今後も上昇が見込まれるため、経費の削減等に努める必要がある。
⑦施設利用率
　施設利用率は類似団体平均を下回っており、水洗化率が90％を超えているにもかかわらず低い状況である。人口増加を前提とした事業計画に基づいて施設が整備されているものの、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97" eb="101">
      <t>シキンブソク</t>
    </rPh>
    <rPh sb="126" eb="128">
      <t>コカツ</t>
    </rPh>
    <rPh sb="130" eb="134">
      <t>リュウドウヒリツ</t>
    </rPh>
    <rPh sb="253" eb="254">
      <t>ツト</t>
    </rPh>
    <rPh sb="264" eb="266">
      <t>リョウキン</t>
    </rPh>
    <rPh sb="266" eb="268">
      <t>スイジュン</t>
    </rPh>
    <rPh sb="412" eb="413">
      <t>ツト</t>
    </rPh>
    <phoneticPr fontId="1"/>
  </si>
  <si>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</si>
  <si>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</si>
  <si>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</si>
  <si>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</si>
  <si>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</si>
  <si>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</si>
  <si>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</si>
  <si>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</si>
  <si>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</si>
  <si>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</si>
  <si>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</si>
  <si>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</si>
  <si>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</si>
  <si>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</si>
  <si>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</si>
  <si>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</si>
  <si>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</si>
  <si>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</si>
  <si>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</si>
  <si>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</si>
  <si>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</si>
  <si>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</si>
  <si>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</si>
  <si>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</si>
  <si>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</si>
  <si>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</si>
  <si>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</si>
  <si>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</si>
  <si>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</si>
  <si>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</si>
  <si>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</si>
  <si>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</si>
  <si>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</si>
  <si>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</si>
  <si>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</si>
  <si>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</si>
  <si>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</si>
  <si>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</si>
  <si>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</si>
  <si>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</si>
  <si>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</si>
  <si>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</si>
  <si>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</si>
  <si>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</si>
  <si>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</si>
  <si>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</si>
  <si>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</si>
  <si>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</si>
  <si>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</si>
  <si>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</si>
  <si>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</si>
  <si>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</si>
  <si>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</si>
  <si>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</si>
  <si>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</si>
  <si>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</si>
  <si>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</si>
  <si>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</si>
  <si>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</si>
  <si>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</si>
  <si>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</si>
  <si>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</si>
  <si>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</si>
  <si>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</si>
  <si>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</si>
  <si>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</si>
  <si>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</si>
  <si>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</si>
  <si>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</si>
  <si>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</si>
  <si>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</si>
  <si>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</si>
  <si>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</si>
  <si>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</si>
  <si>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</si>
  <si>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</si>
  <si>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</si>
  <si>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</si>
  <si>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</si>
  <si>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</si>
  <si>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</si>
  <si>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</si>
  <si>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</si>
  <si>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</si>
  <si>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</si>
  <si>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
　公営企業会計移行後4年度目であるため、有形固定資産減価償却率は低い状況となっているが、供用開始の平成7年から28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</si>
  <si>
    <r>
      <t>　</t>
    </r>
    <r>
      <rPr>
        <sz val="10"/>
        <color theme="1"/>
        <rFont val="ＭＳ ゴシック"/>
      </rPr>
      <t>汚水処理原価に対してそれに見合う適正な使用料収入が確保できていないため、基準外繰入を行っているにもかかわらず経常収支が赤字であり、今後も累積欠損金の増加が見込まれる。また、経費回収率が低く、企業債の償還額が多額であることから、農業集落排水事業単体で見ると資金が枯渇する結果となった。
　本市は人口に対して処理区域が広く地形上の起伏も多いため、必然的に経費が嵩むことから厳しい財政運営を強いられており、今後、使用料収入が大幅に増加する見込みもないため、使用料改定を検討しているところである。また、処理場及び管渠施設が更新の時期に差し掛かりつつあり、計画的な事業運営が求められる。
　これらの課題を踏まえて、将来にわたって安定的に事業を継続していくために今後の経営方針や事業計画の見直しを行い、状況の変化に対応した持続可能な経営に取り組んでいく。</t>
    </r>
    <rPh sb="87" eb="95">
      <t>ケイヒカイシュウ</t>
    </rPh>
    <rPh sb="96" eb="100">
      <t>キギョウ</t>
    </rPh>
    <rPh sb="100" eb="103">
      <t>ショウ</t>
    </rPh>
    <rPh sb="114" eb="122">
      <t>ノウギョウシュウ</t>
    </rPh>
    <rPh sb="122" eb="124">
      <t>タンタイ</t>
    </rPh>
    <rPh sb="128" eb="130">
      <t>シキン</t>
    </rPh>
    <rPh sb="131" eb="133">
      <t>コ</t>
    </rPh>
    <rPh sb="135" eb="137">
      <t>ケッカ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</si>
</sst>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37.799999999999997</c:v>
                </c:pt>
                <c:pt idx="2">
                  <c:v>38.69</c:v>
                </c:pt>
                <c:pt idx="3">
                  <c:v>37.4</c:v>
                </c:pt>
                <c:pt idx="4">
                  <c:v>40.82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92.11</c:v>
                </c:pt>
                <c:pt idx="2">
                  <c:v>91.69</c:v>
                </c:pt>
                <c:pt idx="3">
                  <c:v>91.47</c:v>
                </c:pt>
                <c:pt idx="4">
                  <c:v>91.43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95.99</c:v>
                </c:pt>
                <c:pt idx="2">
                  <c:v>99.63</c:v>
                </c:pt>
                <c:pt idx="3">
                  <c:v>97.97</c:v>
                </c:pt>
                <c:pt idx="4">
                  <c:v>96.97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4.05</c:v>
                </c:pt>
                <c:pt idx="2">
                  <c:v>7.79</c:v>
                </c:pt>
                <c:pt idx="3">
                  <c:v>11.37</c:v>
                </c:pt>
                <c:pt idx="4">
                  <c:v>14.9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45.73</c:v>
                </c:pt>
                <c:pt idx="2">
                  <c:v>47.21</c:v>
                </c:pt>
                <c:pt idx="3">
                  <c:v>57.58</c:v>
                </c:pt>
                <c:pt idx="4">
                  <c:v>77.5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49.16</c:v>
                </c:pt>
                <c:pt idx="2">
                  <c:v>35.369999999999997</c:v>
                </c:pt>
                <c:pt idx="3">
                  <c:v>16.829999999999998</c:v>
                </c:pt>
                <c:pt idx="4">
                  <c:v>-7.86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66.55</c:v>
                </c:pt>
                <c:pt idx="2">
                  <c:v>25.63</c:v>
                </c:pt>
                <c:pt idx="3">
                  <c:v>23.31</c:v>
                </c:pt>
                <c:pt idx="4">
                  <c:v>21.48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60.95</c:v>
                </c:pt>
                <c:pt idx="2">
                  <c:v>57.29</c:v>
                </c:pt>
                <c:pt idx="3">
                  <c:v>55.84</c:v>
                </c:pt>
                <c:pt idx="4">
                  <c:v>52.77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295.73</c:v>
                </c:pt>
                <c:pt idx="2">
                  <c:v>317.02</c:v>
                </c:pt>
                <c:pt idx="3">
                  <c:v>327.61</c:v>
                </c:pt>
                <c:pt idx="4">
                  <c:v>348.52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CC18" sqref="CC18"/>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30123</v>
      </c>
      <c r="AM8" s="21"/>
      <c r="AN8" s="21"/>
      <c r="AO8" s="21"/>
      <c r="AP8" s="21"/>
      <c r="AQ8" s="21"/>
      <c r="AR8" s="21"/>
      <c r="AS8" s="21"/>
      <c r="AT8" s="7">
        <f>データ!T6</f>
        <v>616.4</v>
      </c>
      <c r="AU8" s="7"/>
      <c r="AV8" s="7"/>
      <c r="AW8" s="7"/>
      <c r="AX8" s="7"/>
      <c r="AY8" s="7"/>
      <c r="AZ8" s="7"/>
      <c r="BA8" s="7"/>
      <c r="BB8" s="7">
        <f>データ!U6</f>
        <v>48.87</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63.94</v>
      </c>
      <c r="J10" s="7"/>
      <c r="K10" s="7"/>
      <c r="L10" s="7"/>
      <c r="M10" s="7"/>
      <c r="N10" s="7"/>
      <c r="O10" s="7"/>
      <c r="P10" s="7">
        <f>データ!P6</f>
        <v>14.91</v>
      </c>
      <c r="Q10" s="7"/>
      <c r="R10" s="7"/>
      <c r="S10" s="7"/>
      <c r="T10" s="7"/>
      <c r="U10" s="7"/>
      <c r="V10" s="7"/>
      <c r="W10" s="7">
        <f>データ!Q6</f>
        <v>72.3</v>
      </c>
      <c r="X10" s="7"/>
      <c r="Y10" s="7"/>
      <c r="Z10" s="7"/>
      <c r="AA10" s="7"/>
      <c r="AB10" s="7"/>
      <c r="AC10" s="7"/>
      <c r="AD10" s="21">
        <f>データ!R6</f>
        <v>3520</v>
      </c>
      <c r="AE10" s="21"/>
      <c r="AF10" s="21"/>
      <c r="AG10" s="21"/>
      <c r="AH10" s="21"/>
      <c r="AI10" s="21"/>
      <c r="AJ10" s="21"/>
      <c r="AK10" s="2"/>
      <c r="AL10" s="21">
        <f>データ!V6</f>
        <v>4445</v>
      </c>
      <c r="AM10" s="21"/>
      <c r="AN10" s="21"/>
      <c r="AO10" s="21"/>
      <c r="AP10" s="21"/>
      <c r="AQ10" s="21"/>
      <c r="AR10" s="21"/>
      <c r="AS10" s="21"/>
      <c r="AT10" s="7">
        <f>データ!W6</f>
        <v>3.65</v>
      </c>
      <c r="AU10" s="7"/>
      <c r="AV10" s="7"/>
      <c r="AW10" s="7"/>
      <c r="AX10" s="7"/>
      <c r="AY10" s="7"/>
      <c r="AZ10" s="7"/>
      <c r="BA10" s="7"/>
      <c r="BB10" s="7">
        <f>データ!X6</f>
        <v>1217.81</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26</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wcZ6T9XMSg3JYPi5m42nb5KZrp69eWyWm9+T1m+fkA/6TdHMm9e1/n74dSOcdS6eMV9nRhEMobrZeeXQGMCDA==" saltValue="Qdsf0HDhzXejIuqqWRKwP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58</v>
      </c>
      <c r="D3" s="64" t="s">
        <v>59</v>
      </c>
      <c r="E3" s="64" t="s">
        <v>7</v>
      </c>
      <c r="F3" s="64" t="s">
        <v>6</v>
      </c>
      <c r="G3" s="64" t="s">
        <v>27</v>
      </c>
      <c r="H3" s="70" t="s">
        <v>60</v>
      </c>
      <c r="I3" s="73"/>
      <c r="J3" s="73"/>
      <c r="K3" s="73"/>
      <c r="L3" s="73"/>
      <c r="M3" s="73"/>
      <c r="N3" s="73"/>
      <c r="O3" s="73"/>
      <c r="P3" s="73"/>
      <c r="Q3" s="73"/>
      <c r="R3" s="73"/>
      <c r="S3" s="73"/>
      <c r="T3" s="73"/>
      <c r="U3" s="73"/>
      <c r="V3" s="73"/>
      <c r="W3" s="73"/>
      <c r="X3" s="78"/>
      <c r="Y3" s="81"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52</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62</v>
      </c>
      <c r="BG4" s="82"/>
      <c r="BH4" s="82"/>
      <c r="BI4" s="82"/>
      <c r="BJ4" s="82"/>
      <c r="BK4" s="82"/>
      <c r="BL4" s="82"/>
      <c r="BM4" s="82"/>
      <c r="BN4" s="82"/>
      <c r="BO4" s="82"/>
      <c r="BP4" s="82"/>
      <c r="BQ4" s="82" t="s">
        <v>4</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38</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65</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44</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262137</v>
      </c>
      <c r="D6" s="67">
        <f t="shared" si="1"/>
        <v>46</v>
      </c>
      <c r="E6" s="67">
        <f t="shared" si="1"/>
        <v>17</v>
      </c>
      <c r="F6" s="67">
        <f t="shared" si="1"/>
        <v>5</v>
      </c>
      <c r="G6" s="67">
        <f t="shared" si="1"/>
        <v>0</v>
      </c>
      <c r="H6" s="67" t="str">
        <f t="shared" si="1"/>
        <v>京都府　南丹市</v>
      </c>
      <c r="I6" s="67" t="str">
        <f t="shared" si="1"/>
        <v>法適用</v>
      </c>
      <c r="J6" s="67" t="str">
        <f t="shared" si="1"/>
        <v>下水道事業</v>
      </c>
      <c r="K6" s="67" t="str">
        <f t="shared" si="1"/>
        <v>農業集落排水</v>
      </c>
      <c r="L6" s="67" t="str">
        <f t="shared" si="1"/>
        <v>F2</v>
      </c>
      <c r="M6" s="67" t="str">
        <f t="shared" si="1"/>
        <v>非設置</v>
      </c>
      <c r="N6" s="75" t="str">
        <f t="shared" si="1"/>
        <v>-</v>
      </c>
      <c r="O6" s="75">
        <f t="shared" si="1"/>
        <v>63.94</v>
      </c>
      <c r="P6" s="75">
        <f t="shared" si="1"/>
        <v>14.91</v>
      </c>
      <c r="Q6" s="75">
        <f t="shared" si="1"/>
        <v>72.3</v>
      </c>
      <c r="R6" s="75">
        <f t="shared" si="1"/>
        <v>3520</v>
      </c>
      <c r="S6" s="75">
        <f t="shared" si="1"/>
        <v>30123</v>
      </c>
      <c r="T6" s="75">
        <f t="shared" si="1"/>
        <v>616.4</v>
      </c>
      <c r="U6" s="75">
        <f t="shared" si="1"/>
        <v>48.87</v>
      </c>
      <c r="V6" s="75">
        <f t="shared" si="1"/>
        <v>4445</v>
      </c>
      <c r="W6" s="75">
        <f t="shared" si="1"/>
        <v>3.65</v>
      </c>
      <c r="X6" s="75">
        <f t="shared" si="1"/>
        <v>1217.81</v>
      </c>
      <c r="Y6" s="83" t="str">
        <f t="shared" ref="Y6:AH6" si="2">IF(Y7="",NA(),Y7)</f>
        <v>-</v>
      </c>
      <c r="Z6" s="83">
        <f t="shared" si="2"/>
        <v>95.99</v>
      </c>
      <c r="AA6" s="83">
        <f t="shared" si="2"/>
        <v>99.63</v>
      </c>
      <c r="AB6" s="83">
        <f t="shared" si="2"/>
        <v>97.97</v>
      </c>
      <c r="AC6" s="83">
        <f t="shared" si="2"/>
        <v>96.97</v>
      </c>
      <c r="AD6" s="83" t="str">
        <f t="shared" si="2"/>
        <v>-</v>
      </c>
      <c r="AE6" s="83">
        <f t="shared" si="2"/>
        <v>106.37</v>
      </c>
      <c r="AF6" s="83">
        <f t="shared" si="2"/>
        <v>106.07</v>
      </c>
      <c r="AG6" s="83">
        <f t="shared" si="2"/>
        <v>105.5</v>
      </c>
      <c r="AH6" s="83">
        <f t="shared" si="2"/>
        <v>106.35</v>
      </c>
      <c r="AI6" s="75" t="str">
        <f>IF(AI7="","",IF(AI7="-","【-】","【"&amp;SUBSTITUTE(TEXT(AI7,"#,##0.00"),"-","△")&amp;"】"))</f>
        <v>【104.44】</v>
      </c>
      <c r="AJ6" s="83" t="str">
        <f t="shared" ref="AJ6:AS6" si="3">IF(AJ7="",NA(),AJ7)</f>
        <v>-</v>
      </c>
      <c r="AK6" s="83">
        <f t="shared" si="3"/>
        <v>45.73</v>
      </c>
      <c r="AL6" s="83">
        <f t="shared" si="3"/>
        <v>47.21</v>
      </c>
      <c r="AM6" s="83">
        <f t="shared" si="3"/>
        <v>57.58</v>
      </c>
      <c r="AN6" s="83">
        <f t="shared" si="3"/>
        <v>77.5</v>
      </c>
      <c r="AO6" s="83" t="str">
        <f t="shared" si="3"/>
        <v>-</v>
      </c>
      <c r="AP6" s="83">
        <f t="shared" si="3"/>
        <v>139.02000000000001</v>
      </c>
      <c r="AQ6" s="83">
        <f t="shared" si="3"/>
        <v>132.04</v>
      </c>
      <c r="AR6" s="83">
        <f t="shared" si="3"/>
        <v>145.43</v>
      </c>
      <c r="AS6" s="83">
        <f t="shared" si="3"/>
        <v>129.88999999999999</v>
      </c>
      <c r="AT6" s="75" t="str">
        <f>IF(AT7="","",IF(AT7="-","【-】","【"&amp;SUBSTITUTE(TEXT(AT7,"#,##0.00"),"-","△")&amp;"】"))</f>
        <v>【124.06】</v>
      </c>
      <c r="AU6" s="83" t="str">
        <f t="shared" ref="AU6:BD6" si="4">IF(AU7="",NA(),AU7)</f>
        <v>-</v>
      </c>
      <c r="AV6" s="83">
        <f t="shared" si="4"/>
        <v>49.16</v>
      </c>
      <c r="AW6" s="83">
        <f t="shared" si="4"/>
        <v>35.369999999999997</v>
      </c>
      <c r="AX6" s="83">
        <f t="shared" si="4"/>
        <v>16.829999999999998</v>
      </c>
      <c r="AY6" s="83">
        <f t="shared" si="4"/>
        <v>-7.86</v>
      </c>
      <c r="AZ6" s="83" t="str">
        <f t="shared" si="4"/>
        <v>-</v>
      </c>
      <c r="BA6" s="83">
        <f t="shared" si="4"/>
        <v>29.13</v>
      </c>
      <c r="BB6" s="83">
        <f t="shared" si="4"/>
        <v>35.69</v>
      </c>
      <c r="BC6" s="83">
        <f t="shared" si="4"/>
        <v>38.4</v>
      </c>
      <c r="BD6" s="83">
        <f t="shared" si="4"/>
        <v>44.04</v>
      </c>
      <c r="BE6" s="75" t="str">
        <f>IF(BE7="","",IF(BE7="-","【-】","【"&amp;SUBSTITUTE(TEXT(BE7,"#,##0.00"),"-","△")&amp;"】"))</f>
        <v>【42.02】</v>
      </c>
      <c r="BF6" s="83" t="str">
        <f t="shared" ref="BF6:BO6" si="5">IF(BF7="",NA(),BF7)</f>
        <v>-</v>
      </c>
      <c r="BG6" s="83">
        <f t="shared" si="5"/>
        <v>66.55</v>
      </c>
      <c r="BH6" s="83">
        <f t="shared" si="5"/>
        <v>25.63</v>
      </c>
      <c r="BI6" s="83">
        <f t="shared" si="5"/>
        <v>23.31</v>
      </c>
      <c r="BJ6" s="83">
        <f t="shared" si="5"/>
        <v>21.48</v>
      </c>
      <c r="BK6" s="83" t="str">
        <f t="shared" si="5"/>
        <v>-</v>
      </c>
      <c r="BL6" s="83">
        <f t="shared" si="5"/>
        <v>867.83</v>
      </c>
      <c r="BM6" s="83">
        <f t="shared" si="5"/>
        <v>791.76</v>
      </c>
      <c r="BN6" s="83">
        <f t="shared" si="5"/>
        <v>900.82</v>
      </c>
      <c r="BO6" s="83">
        <f t="shared" si="5"/>
        <v>839.21</v>
      </c>
      <c r="BP6" s="75" t="str">
        <f>IF(BP7="","",IF(BP7="-","【-】","【"&amp;SUBSTITUTE(TEXT(BP7,"#,##0.00"),"-","△")&amp;"】"))</f>
        <v>【785.10】</v>
      </c>
      <c r="BQ6" s="83" t="str">
        <f t="shared" ref="BQ6:BZ6" si="6">IF(BQ7="",NA(),BQ7)</f>
        <v>-</v>
      </c>
      <c r="BR6" s="83">
        <f t="shared" si="6"/>
        <v>60.95</v>
      </c>
      <c r="BS6" s="83">
        <f t="shared" si="6"/>
        <v>57.29</v>
      </c>
      <c r="BT6" s="83">
        <f t="shared" si="6"/>
        <v>55.84</v>
      </c>
      <c r="BU6" s="83">
        <f t="shared" si="6"/>
        <v>52.77</v>
      </c>
      <c r="BV6" s="83" t="str">
        <f t="shared" si="6"/>
        <v>-</v>
      </c>
      <c r="BW6" s="83">
        <f t="shared" si="6"/>
        <v>57.08</v>
      </c>
      <c r="BX6" s="83">
        <f t="shared" si="6"/>
        <v>56.26</v>
      </c>
      <c r="BY6" s="83">
        <f t="shared" si="6"/>
        <v>52.94</v>
      </c>
      <c r="BZ6" s="83">
        <f t="shared" si="6"/>
        <v>52.05</v>
      </c>
      <c r="CA6" s="75" t="str">
        <f>IF(CA7="","",IF(CA7="-","【-】","【"&amp;SUBSTITUTE(TEXT(CA7,"#,##0.00"),"-","△")&amp;"】"))</f>
        <v>【56.93】</v>
      </c>
      <c r="CB6" s="83" t="str">
        <f t="shared" ref="CB6:CK6" si="7">IF(CB7="",NA(),CB7)</f>
        <v>-</v>
      </c>
      <c r="CC6" s="83">
        <f t="shared" si="7"/>
        <v>295.73</v>
      </c>
      <c r="CD6" s="83">
        <f t="shared" si="7"/>
        <v>317.02</v>
      </c>
      <c r="CE6" s="83">
        <f t="shared" si="7"/>
        <v>327.61</v>
      </c>
      <c r="CF6" s="83">
        <f t="shared" si="7"/>
        <v>348.52</v>
      </c>
      <c r="CG6" s="83" t="str">
        <f t="shared" si="7"/>
        <v>-</v>
      </c>
      <c r="CH6" s="83">
        <f t="shared" si="7"/>
        <v>274.99</v>
      </c>
      <c r="CI6" s="83">
        <f t="shared" si="7"/>
        <v>282.08999999999997</v>
      </c>
      <c r="CJ6" s="83">
        <f t="shared" si="7"/>
        <v>303.27999999999997</v>
      </c>
      <c r="CK6" s="83">
        <f t="shared" si="7"/>
        <v>301.86</v>
      </c>
      <c r="CL6" s="75" t="str">
        <f>IF(CL7="","",IF(CL7="-","【-】","【"&amp;SUBSTITUTE(TEXT(CL7,"#,##0.00"),"-","△")&amp;"】"))</f>
        <v>【271.15】</v>
      </c>
      <c r="CM6" s="83" t="str">
        <f t="shared" ref="CM6:CV6" si="8">IF(CM7="",NA(),CM7)</f>
        <v>-</v>
      </c>
      <c r="CN6" s="83">
        <f t="shared" si="8"/>
        <v>37.799999999999997</v>
      </c>
      <c r="CO6" s="83">
        <f t="shared" si="8"/>
        <v>38.69</v>
      </c>
      <c r="CP6" s="83">
        <f t="shared" si="8"/>
        <v>37.4</v>
      </c>
      <c r="CQ6" s="83">
        <f t="shared" si="8"/>
        <v>40.82</v>
      </c>
      <c r="CR6" s="83" t="str">
        <f t="shared" si="8"/>
        <v>-</v>
      </c>
      <c r="CS6" s="83">
        <f t="shared" si="8"/>
        <v>54.83</v>
      </c>
      <c r="CT6" s="83">
        <f t="shared" si="8"/>
        <v>66.53</v>
      </c>
      <c r="CU6" s="83">
        <f t="shared" si="8"/>
        <v>52.35</v>
      </c>
      <c r="CV6" s="83">
        <f t="shared" si="8"/>
        <v>46.25</v>
      </c>
      <c r="CW6" s="75" t="str">
        <f>IF(CW7="","",IF(CW7="-","【-】","【"&amp;SUBSTITUTE(TEXT(CW7,"#,##0.00"),"-","△")&amp;"】"))</f>
        <v>【49.87】</v>
      </c>
      <c r="CX6" s="83" t="str">
        <f t="shared" ref="CX6:DG6" si="9">IF(CX7="",NA(),CX7)</f>
        <v>-</v>
      </c>
      <c r="CY6" s="83">
        <f t="shared" si="9"/>
        <v>92.11</v>
      </c>
      <c r="CZ6" s="83">
        <f t="shared" si="9"/>
        <v>91.69</v>
      </c>
      <c r="DA6" s="83">
        <f t="shared" si="9"/>
        <v>91.47</v>
      </c>
      <c r="DB6" s="83">
        <f t="shared" si="9"/>
        <v>91.43</v>
      </c>
      <c r="DC6" s="83" t="str">
        <f t="shared" si="9"/>
        <v>-</v>
      </c>
      <c r="DD6" s="83">
        <f t="shared" si="9"/>
        <v>84.7</v>
      </c>
      <c r="DE6" s="83">
        <f t="shared" si="9"/>
        <v>84.67</v>
      </c>
      <c r="DF6" s="83">
        <f t="shared" si="9"/>
        <v>84.39</v>
      </c>
      <c r="DG6" s="83">
        <f t="shared" si="9"/>
        <v>83.96</v>
      </c>
      <c r="DH6" s="75" t="str">
        <f>IF(DH7="","",IF(DH7="-","【-】","【"&amp;SUBSTITUTE(TEXT(DH7,"#,##0.00"),"-","△")&amp;"】"))</f>
        <v>【87.54】</v>
      </c>
      <c r="DI6" s="83" t="str">
        <f t="shared" ref="DI6:DR6" si="10">IF(DI7="",NA(),DI7)</f>
        <v>-</v>
      </c>
      <c r="DJ6" s="83">
        <f t="shared" si="10"/>
        <v>4.05</v>
      </c>
      <c r="DK6" s="83">
        <f t="shared" si="10"/>
        <v>7.79</v>
      </c>
      <c r="DL6" s="83">
        <f t="shared" si="10"/>
        <v>11.37</v>
      </c>
      <c r="DM6" s="83">
        <f t="shared" si="10"/>
        <v>14.9</v>
      </c>
      <c r="DN6" s="83" t="str">
        <f t="shared" si="10"/>
        <v>-</v>
      </c>
      <c r="DO6" s="83">
        <f t="shared" si="10"/>
        <v>20.34</v>
      </c>
      <c r="DP6" s="83">
        <f t="shared" si="10"/>
        <v>21.85</v>
      </c>
      <c r="DQ6" s="83">
        <f t="shared" si="10"/>
        <v>25.19</v>
      </c>
      <c r="DR6" s="83">
        <f t="shared" si="10"/>
        <v>25.46</v>
      </c>
      <c r="DS6" s="75" t="str">
        <f>IF(DS7="","",IF(DS7="-","【-】","【"&amp;SUBSTITUTE(TEXT(DS7,"#,##0.00"),"-","△")&amp;"】"))</f>
        <v>【28.42】</v>
      </c>
      <c r="DT6" s="83" t="str">
        <f t="shared" ref="DT6:EC6" si="11">IF(DT7="",NA(),DT7)</f>
        <v>-</v>
      </c>
      <c r="DU6" s="75">
        <f t="shared" si="11"/>
        <v>0</v>
      </c>
      <c r="DV6" s="75">
        <f t="shared" si="11"/>
        <v>0</v>
      </c>
      <c r="DW6" s="75">
        <f t="shared" si="11"/>
        <v>0</v>
      </c>
      <c r="DX6" s="75">
        <f t="shared" si="11"/>
        <v>0</v>
      </c>
      <c r="DY6" s="83" t="str">
        <f t="shared" si="11"/>
        <v>-</v>
      </c>
      <c r="DZ6" s="75">
        <f t="shared" si="11"/>
        <v>0</v>
      </c>
      <c r="EA6" s="75">
        <f t="shared" si="11"/>
        <v>0</v>
      </c>
      <c r="EB6" s="75">
        <f t="shared" si="11"/>
        <v>0</v>
      </c>
      <c r="EC6" s="83">
        <f t="shared" si="11"/>
        <v>0.19</v>
      </c>
      <c r="ED6" s="75" t="str">
        <f>IF(ED7="","",IF(ED7="-","【-】","【"&amp;SUBSTITUTE(TEXT(ED7,"#,##0.00"),"-","△")&amp;"】"))</f>
        <v>【0.08】</v>
      </c>
      <c r="EE6" s="83" t="str">
        <f t="shared" ref="EE6:EN6" si="12">IF(EE7="",NA(),EE7)</f>
        <v>-</v>
      </c>
      <c r="EF6" s="75">
        <f t="shared" si="12"/>
        <v>0</v>
      </c>
      <c r="EG6" s="75">
        <f t="shared" si="12"/>
        <v>0</v>
      </c>
      <c r="EH6" s="75">
        <f t="shared" si="12"/>
        <v>0</v>
      </c>
      <c r="EI6" s="75">
        <f t="shared" si="12"/>
        <v>0</v>
      </c>
      <c r="EJ6" s="83" t="str">
        <f t="shared" si="12"/>
        <v>-</v>
      </c>
      <c r="EK6" s="83">
        <f t="shared" si="12"/>
        <v>0.25</v>
      </c>
      <c r="EL6" s="83">
        <f t="shared" si="12"/>
        <v>5.e-002</v>
      </c>
      <c r="EM6" s="83">
        <f t="shared" si="12"/>
        <v>3.e-002</v>
      </c>
      <c r="EN6" s="83">
        <f t="shared" si="12"/>
        <v>3.e-002</v>
      </c>
      <c r="EO6" s="75" t="str">
        <f>IF(EO7="","",IF(EO7="-","【-】","【"&amp;SUBSTITUTE(TEXT(EO7,"#,##0.00"),"-","△")&amp;"】"))</f>
        <v>【0.02】</v>
      </c>
    </row>
    <row r="7" spans="1:148" s="61" customFormat="1">
      <c r="A7" s="62"/>
      <c r="B7" s="68">
        <v>2023</v>
      </c>
      <c r="C7" s="68">
        <v>262137</v>
      </c>
      <c r="D7" s="68">
        <v>46</v>
      </c>
      <c r="E7" s="68">
        <v>17</v>
      </c>
      <c r="F7" s="68">
        <v>5</v>
      </c>
      <c r="G7" s="68">
        <v>0</v>
      </c>
      <c r="H7" s="68" t="s">
        <v>96</v>
      </c>
      <c r="I7" s="68" t="s">
        <v>97</v>
      </c>
      <c r="J7" s="68" t="s">
        <v>98</v>
      </c>
      <c r="K7" s="68" t="s">
        <v>99</v>
      </c>
      <c r="L7" s="68" t="s">
        <v>100</v>
      </c>
      <c r="M7" s="68" t="s">
        <v>101</v>
      </c>
      <c r="N7" s="76" t="s">
        <v>102</v>
      </c>
      <c r="O7" s="76">
        <v>63.94</v>
      </c>
      <c r="P7" s="76">
        <v>14.91</v>
      </c>
      <c r="Q7" s="76">
        <v>72.3</v>
      </c>
      <c r="R7" s="76">
        <v>3520</v>
      </c>
      <c r="S7" s="76">
        <v>30123</v>
      </c>
      <c r="T7" s="76">
        <v>616.4</v>
      </c>
      <c r="U7" s="76">
        <v>48.87</v>
      </c>
      <c r="V7" s="76">
        <v>4445</v>
      </c>
      <c r="W7" s="76">
        <v>3.65</v>
      </c>
      <c r="X7" s="76">
        <v>1217.81</v>
      </c>
      <c r="Y7" s="76" t="s">
        <v>102</v>
      </c>
      <c r="Z7" s="76">
        <v>95.99</v>
      </c>
      <c r="AA7" s="76">
        <v>99.63</v>
      </c>
      <c r="AB7" s="76">
        <v>97.97</v>
      </c>
      <c r="AC7" s="76">
        <v>96.97</v>
      </c>
      <c r="AD7" s="76" t="s">
        <v>102</v>
      </c>
      <c r="AE7" s="76">
        <v>106.37</v>
      </c>
      <c r="AF7" s="76">
        <v>106.07</v>
      </c>
      <c r="AG7" s="76">
        <v>105.5</v>
      </c>
      <c r="AH7" s="76">
        <v>106.35</v>
      </c>
      <c r="AI7" s="76">
        <v>104.44</v>
      </c>
      <c r="AJ7" s="76" t="s">
        <v>102</v>
      </c>
      <c r="AK7" s="76">
        <v>45.73</v>
      </c>
      <c r="AL7" s="76">
        <v>47.21</v>
      </c>
      <c r="AM7" s="76">
        <v>57.58</v>
      </c>
      <c r="AN7" s="76">
        <v>77.5</v>
      </c>
      <c r="AO7" s="76" t="s">
        <v>102</v>
      </c>
      <c r="AP7" s="76">
        <v>139.02000000000001</v>
      </c>
      <c r="AQ7" s="76">
        <v>132.04</v>
      </c>
      <c r="AR7" s="76">
        <v>145.43</v>
      </c>
      <c r="AS7" s="76">
        <v>129.88999999999999</v>
      </c>
      <c r="AT7" s="76">
        <v>124.06</v>
      </c>
      <c r="AU7" s="76" t="s">
        <v>102</v>
      </c>
      <c r="AV7" s="76">
        <v>49.16</v>
      </c>
      <c r="AW7" s="76">
        <v>35.369999999999997</v>
      </c>
      <c r="AX7" s="76">
        <v>16.829999999999998</v>
      </c>
      <c r="AY7" s="76">
        <v>-7.86</v>
      </c>
      <c r="AZ7" s="76" t="s">
        <v>102</v>
      </c>
      <c r="BA7" s="76">
        <v>29.13</v>
      </c>
      <c r="BB7" s="76">
        <v>35.69</v>
      </c>
      <c r="BC7" s="76">
        <v>38.4</v>
      </c>
      <c r="BD7" s="76">
        <v>44.04</v>
      </c>
      <c r="BE7" s="76">
        <v>42.02</v>
      </c>
      <c r="BF7" s="76" t="s">
        <v>102</v>
      </c>
      <c r="BG7" s="76">
        <v>66.55</v>
      </c>
      <c r="BH7" s="76">
        <v>25.63</v>
      </c>
      <c r="BI7" s="76">
        <v>23.31</v>
      </c>
      <c r="BJ7" s="76">
        <v>21.48</v>
      </c>
      <c r="BK7" s="76" t="s">
        <v>102</v>
      </c>
      <c r="BL7" s="76">
        <v>867.83</v>
      </c>
      <c r="BM7" s="76">
        <v>791.76</v>
      </c>
      <c r="BN7" s="76">
        <v>900.82</v>
      </c>
      <c r="BO7" s="76">
        <v>839.21</v>
      </c>
      <c r="BP7" s="76">
        <v>785.1</v>
      </c>
      <c r="BQ7" s="76" t="s">
        <v>102</v>
      </c>
      <c r="BR7" s="76">
        <v>60.95</v>
      </c>
      <c r="BS7" s="76">
        <v>57.29</v>
      </c>
      <c r="BT7" s="76">
        <v>55.84</v>
      </c>
      <c r="BU7" s="76">
        <v>52.77</v>
      </c>
      <c r="BV7" s="76" t="s">
        <v>102</v>
      </c>
      <c r="BW7" s="76">
        <v>57.08</v>
      </c>
      <c r="BX7" s="76">
        <v>56.26</v>
      </c>
      <c r="BY7" s="76">
        <v>52.94</v>
      </c>
      <c r="BZ7" s="76">
        <v>52.05</v>
      </c>
      <c r="CA7" s="76">
        <v>56.93</v>
      </c>
      <c r="CB7" s="76" t="s">
        <v>102</v>
      </c>
      <c r="CC7" s="76">
        <v>295.73</v>
      </c>
      <c r="CD7" s="76">
        <v>317.02</v>
      </c>
      <c r="CE7" s="76">
        <v>327.61</v>
      </c>
      <c r="CF7" s="76">
        <v>348.52</v>
      </c>
      <c r="CG7" s="76" t="s">
        <v>102</v>
      </c>
      <c r="CH7" s="76">
        <v>274.99</v>
      </c>
      <c r="CI7" s="76">
        <v>282.08999999999997</v>
      </c>
      <c r="CJ7" s="76">
        <v>303.27999999999997</v>
      </c>
      <c r="CK7" s="76">
        <v>301.86</v>
      </c>
      <c r="CL7" s="76">
        <v>271.14999999999998</v>
      </c>
      <c r="CM7" s="76" t="s">
        <v>102</v>
      </c>
      <c r="CN7" s="76">
        <v>37.799999999999997</v>
      </c>
      <c r="CO7" s="76">
        <v>38.69</v>
      </c>
      <c r="CP7" s="76">
        <v>37.4</v>
      </c>
      <c r="CQ7" s="76">
        <v>40.82</v>
      </c>
      <c r="CR7" s="76" t="s">
        <v>102</v>
      </c>
      <c r="CS7" s="76">
        <v>54.83</v>
      </c>
      <c r="CT7" s="76">
        <v>66.53</v>
      </c>
      <c r="CU7" s="76">
        <v>52.35</v>
      </c>
      <c r="CV7" s="76">
        <v>46.25</v>
      </c>
      <c r="CW7" s="76">
        <v>49.87</v>
      </c>
      <c r="CX7" s="76" t="s">
        <v>102</v>
      </c>
      <c r="CY7" s="76">
        <v>92.11</v>
      </c>
      <c r="CZ7" s="76">
        <v>91.69</v>
      </c>
      <c r="DA7" s="76">
        <v>91.47</v>
      </c>
      <c r="DB7" s="76">
        <v>91.43</v>
      </c>
      <c r="DC7" s="76" t="s">
        <v>102</v>
      </c>
      <c r="DD7" s="76">
        <v>84.7</v>
      </c>
      <c r="DE7" s="76">
        <v>84.67</v>
      </c>
      <c r="DF7" s="76">
        <v>84.39</v>
      </c>
      <c r="DG7" s="76">
        <v>83.96</v>
      </c>
      <c r="DH7" s="76">
        <v>87.54</v>
      </c>
      <c r="DI7" s="76" t="s">
        <v>102</v>
      </c>
      <c r="DJ7" s="76">
        <v>4.05</v>
      </c>
      <c r="DK7" s="76">
        <v>7.79</v>
      </c>
      <c r="DL7" s="76">
        <v>11.37</v>
      </c>
      <c r="DM7" s="76">
        <v>14.9</v>
      </c>
      <c r="DN7" s="76" t="s">
        <v>102</v>
      </c>
      <c r="DO7" s="76">
        <v>20.34</v>
      </c>
      <c r="DP7" s="76">
        <v>21.85</v>
      </c>
      <c r="DQ7" s="76">
        <v>25.19</v>
      </c>
      <c r="DR7" s="76">
        <v>25.46</v>
      </c>
      <c r="DS7" s="76">
        <v>28.42</v>
      </c>
      <c r="DT7" s="76" t="s">
        <v>102</v>
      </c>
      <c r="DU7" s="76">
        <v>0</v>
      </c>
      <c r="DV7" s="76">
        <v>0</v>
      </c>
      <c r="DW7" s="76">
        <v>0</v>
      </c>
      <c r="DX7" s="76">
        <v>0</v>
      </c>
      <c r="DY7" s="76" t="s">
        <v>102</v>
      </c>
      <c r="DZ7" s="76">
        <v>0</v>
      </c>
      <c r="EA7" s="76">
        <v>0</v>
      </c>
      <c r="EB7" s="76">
        <v>0</v>
      </c>
      <c r="EC7" s="76">
        <v>0.19</v>
      </c>
      <c r="ED7" s="76">
        <v>8.e-002</v>
      </c>
      <c r="EE7" s="76" t="s">
        <v>102</v>
      </c>
      <c r="EF7" s="76">
        <v>0</v>
      </c>
      <c r="EG7" s="76">
        <v>0</v>
      </c>
      <c r="EH7" s="76">
        <v>0</v>
      </c>
      <c r="EI7" s="76">
        <v>0</v>
      </c>
      <c r="EJ7" s="76" t="s">
        <v>102</v>
      </c>
      <c r="EK7" s="76">
        <v>0.25</v>
      </c>
      <c r="EL7" s="76">
        <v>5.e-002</v>
      </c>
      <c r="EM7" s="76">
        <v>3.e-002</v>
      </c>
      <c r="EN7" s="76">
        <v>3.e-002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2025-01-24T07:19:03Z</dcterms:created>
  <dcterms:modified xsi:type="dcterms:W3CDTF">2025-01-31T07:45:50Z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2025-01-31T07:45:50Z</vt:filetime>
  </property>
</Properties>
</file>